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Rzeczowe aktywa" sheetId="1" r:id="rId1"/>
    <sheet name="Dane o nieruchomościach" sheetId="2" r:id="rId2"/>
    <sheet name="Dane o dochodach" sheetId="3" r:id="rId3"/>
    <sheet name="Arkusz1" sheetId="4" r:id="rId4"/>
  </sheets>
  <definedNames/>
  <calcPr fullCalcOnLoad="1"/>
</workbook>
</file>

<file path=xl/sharedStrings.xml><?xml version="1.0" encoding="utf-8"?>
<sst xmlns="http://schemas.openxmlformats.org/spreadsheetml/2006/main" count="189" uniqueCount="112">
  <si>
    <t xml:space="preserve">                        nazwa j.s.t.</t>
  </si>
  <si>
    <t>Lp</t>
  </si>
  <si>
    <t>Nazwa</t>
  </si>
  <si>
    <t>Jednostka miary</t>
  </si>
  <si>
    <t>Jednostki</t>
  </si>
  <si>
    <t>Zakłady</t>
  </si>
  <si>
    <t>Gospodarstwa</t>
  </si>
  <si>
    <t>ilość</t>
  </si>
  <si>
    <t>I.</t>
  </si>
  <si>
    <t>Środki trwałe</t>
  </si>
  <si>
    <t>Grupa 0 – Grunty, w tym:</t>
  </si>
  <si>
    <t>ha</t>
  </si>
  <si>
    <t>użytki rolne</t>
  </si>
  <si>
    <t>Tereny zieleni i zakrzewione</t>
  </si>
  <si>
    <t>grunty zabudowane i zurbanizowane, w tym:</t>
  </si>
  <si>
    <t>- tereny mieszkaniowe</t>
  </si>
  <si>
    <t>- inne terny zabudowane</t>
  </si>
  <si>
    <t>- tereny rekreacyjno- wypoczynkowe</t>
  </si>
  <si>
    <t>- tereny komunikacyjne (drogi)</t>
  </si>
  <si>
    <t>Grupa 1- Budynki i lokale, w tym:</t>
  </si>
  <si>
    <t>szt.</t>
  </si>
  <si>
    <t>budynki niemieszkalne, w tym:</t>
  </si>
  <si>
    <t xml:space="preserve">    budynki przemysłowe</t>
  </si>
  <si>
    <t xml:space="preserve">    budynki transportu i łączności</t>
  </si>
  <si>
    <t xml:space="preserve">    budynki handlowo-usługowe</t>
  </si>
  <si>
    <t xml:space="preserve">    zbiorniki, silosy i budynki magazynowe</t>
  </si>
  <si>
    <t xml:space="preserve">    budynki biurowe</t>
  </si>
  <si>
    <t xml:space="preserve">    budynki szpitali i zakładów opieki medycznej</t>
  </si>
  <si>
    <t xml:space="preserve">    budynki oświaty, nauki i kultury, sportowe</t>
  </si>
  <si>
    <t xml:space="preserve">    budynki produkcyjne, usługowe, gospodarcze dla rolnictwa</t>
  </si>
  <si>
    <t xml:space="preserve">    inne budynki niemieszkalne</t>
  </si>
  <si>
    <t>budynki mieszkalne</t>
  </si>
  <si>
    <t>lokale niemieszkalne</t>
  </si>
  <si>
    <t>lokale mieszkalne</t>
  </si>
  <si>
    <t>Grupa II – Obiekty inżynierii lądowej i wodnej, w tym:</t>
  </si>
  <si>
    <t>kompleksowe budowle na terenach przemysłowych</t>
  </si>
  <si>
    <t>rurociągi, linie telekomunikacyjnei elektroenergetyczne</t>
  </si>
  <si>
    <t>infrastruktura transportu, w tym:</t>
  </si>
  <si>
    <t xml:space="preserve">    autostrady, drogi ekspresowe, ulice i drogi pozostałe</t>
  </si>
  <si>
    <t>melioracje podstawowe i szczegółowe</t>
  </si>
  <si>
    <t>obiekty sportowe i rekreacyjne, obiekty inżynierii lądowej i wodnej pozostałe gdzie indziej nie sklasyfikowane</t>
  </si>
  <si>
    <t>Grupy od III do VI – Maszyny i urządzenia</t>
  </si>
  <si>
    <t>Grupa VII – Środki transportowe</t>
  </si>
  <si>
    <t>Grupa VIII – Narzędzia, przyrządy i wyposażenie</t>
  </si>
  <si>
    <t>Grupa IX – Inwentarz żywy</t>
  </si>
  <si>
    <t>II.</t>
  </si>
  <si>
    <t>Inwestycje rozpoczęte – środki trwałe w budowie</t>
  </si>
  <si>
    <t>III</t>
  </si>
  <si>
    <t>Srodki przekazane na poczet inwestycji</t>
  </si>
  <si>
    <t>Ogółem rzeczowe aktywa trwałe</t>
  </si>
  <si>
    <t>nazwa j.s.t.</t>
  </si>
  <si>
    <t>Nieruchomości zabudowane (budynki)</t>
  </si>
  <si>
    <t>Budynki mieszkalne</t>
  </si>
  <si>
    <t>Budynki przemysłowe</t>
  </si>
  <si>
    <t>Budynki transportu i łączności</t>
  </si>
  <si>
    <t>Budynki handlowo-usługowe</t>
  </si>
  <si>
    <t>Zbiorniki, silosy i budynki magazynowe</t>
  </si>
  <si>
    <t>Budynki biurowe</t>
  </si>
  <si>
    <t>Budynki szpitali i zakładów opieki medycznej</t>
  </si>
  <si>
    <t>Budynki oświaty, nauki i kultury, sportowe</t>
  </si>
  <si>
    <t>Budynki produkcyjne, usługowe, gospodarcze dla rolnictwa</t>
  </si>
  <si>
    <t>Inne budynki niemieszkalne</t>
  </si>
  <si>
    <t>Lokale</t>
  </si>
  <si>
    <t>Lokale mieszkalne</t>
  </si>
  <si>
    <t>Lokale niemieszkalne</t>
  </si>
  <si>
    <t>Zródło</t>
  </si>
  <si>
    <t>Dynamika         (%)       5/4</t>
  </si>
  <si>
    <t>1.</t>
  </si>
  <si>
    <t>2.</t>
  </si>
  <si>
    <t>3.</t>
  </si>
  <si>
    <t>4.</t>
  </si>
  <si>
    <t>5.</t>
  </si>
  <si>
    <t>6.</t>
  </si>
  <si>
    <t>Wpływy ze sprzedaży składników majątkowych, w tym:</t>
  </si>
  <si>
    <t>- sprzedaż lokali mieszkalnych</t>
  </si>
  <si>
    <t>- sprzedaż lokali użytkowych</t>
  </si>
  <si>
    <t>- sprzedaż gruntów</t>
  </si>
  <si>
    <t>- sprzedaż nieruchomości zabudowanych</t>
  </si>
  <si>
    <t>- sprzedaż innych składników majątkowych</t>
  </si>
  <si>
    <t>Wpływy z opłat za użytkowanie wieczyste, w tym:</t>
  </si>
  <si>
    <t>- opłaty pierwsze</t>
  </si>
  <si>
    <t>- opłaty roczne</t>
  </si>
  <si>
    <t>III.</t>
  </si>
  <si>
    <t>Wpływy z przekształcenia użytkowania wieczystego we własność</t>
  </si>
  <si>
    <t>IV.</t>
  </si>
  <si>
    <t>Wpływy z najmu, w tym:</t>
  </si>
  <si>
    <t>- lokali użytkowych</t>
  </si>
  <si>
    <t>- lokali mieszkalnych</t>
  </si>
  <si>
    <t>V.</t>
  </si>
  <si>
    <t>Wpływy z dzierżawy składników majątkowych</t>
  </si>
  <si>
    <t>VI.</t>
  </si>
  <si>
    <t>Wpływy za administrowanie</t>
  </si>
  <si>
    <t>VII.</t>
  </si>
  <si>
    <t>Wpływy za trwały zarząd</t>
  </si>
  <si>
    <t>VIII.</t>
  </si>
  <si>
    <t>Dywidendy</t>
  </si>
  <si>
    <t>IX</t>
  </si>
  <si>
    <t>Inne wpływy</t>
  </si>
  <si>
    <t>Art.. 180 pkt. 1 u. o f. p. Prawo własności</t>
  </si>
  <si>
    <t>Art.. 180 pkt. 2 u. o f. p. Inne niż własność prawa majątk. + posiadanie</t>
  </si>
  <si>
    <t>5,2057</t>
  </si>
  <si>
    <t>art. 180 pkt 1 u. o f. p. Prawo własności</t>
  </si>
  <si>
    <t>art. 180 pkt 2 u. o f. p. Inne niż własność prawa majątk. + posiadanie</t>
  </si>
  <si>
    <t>wartość w tys. zł</t>
  </si>
  <si>
    <t>Informacja o stanie mienia Gminy Sandomierz na dzień 31.10.2008</t>
  </si>
  <si>
    <t>Dane o nieruchomościach zabudowanych i lokalach we władaniu Gminy Sandomierz na dzień 31.10.2008 r.</t>
  </si>
  <si>
    <t>Rzeczowe aktywa trwałe jednostek budżetowych, zakładów budżetowych, gospodarstw pomocniczych</t>
  </si>
  <si>
    <t>Dane o dochodach uzyskanych z tytułu wykonywania prawa własności i innych praw majątkowych</t>
  </si>
  <si>
    <t xml:space="preserve"> oraz z wykonywania posiadania</t>
  </si>
  <si>
    <t>Dochody planowane na 2008 rok w tys. zł</t>
  </si>
  <si>
    <t>Dochody planowane na 2009 rok w tys. zł</t>
  </si>
  <si>
    <t>Dochody uzyskane za 2007 rok w tys. zł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</si>
</sst>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#,###.0000"/>
    <numFmt numFmtId="166" formatCode="#,##0.0000"/>
  </numFmts>
  <fonts count="20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166" fontId="1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4" fontId="1" fillId="0" borderId="14" xfId="0" applyNumberFormat="1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3.140625" style="1" customWidth="1"/>
    <col min="2" max="2" width="30.8515625" style="1" customWidth="1"/>
    <col min="3" max="3" width="6.7109375" style="1" customWidth="1"/>
    <col min="4" max="4" width="8.28125" style="1" customWidth="1"/>
    <col min="5" max="5" width="10.140625" style="1" customWidth="1"/>
    <col min="6" max="6" width="7.140625" style="1" customWidth="1"/>
    <col min="7" max="7" width="7.8515625" style="1" customWidth="1"/>
    <col min="8" max="8" width="5.140625" style="1" customWidth="1"/>
    <col min="9" max="9" width="7.57421875" style="1" customWidth="1"/>
    <col min="10" max="10" width="4.8515625" style="1" customWidth="1"/>
    <col min="11" max="11" width="11.140625" style="1" customWidth="1"/>
    <col min="12" max="12" width="5.140625" style="1" customWidth="1"/>
    <col min="13" max="13" width="8.421875" style="1" customWidth="1"/>
    <col min="14" max="14" width="5.7109375" style="1" customWidth="1"/>
    <col min="15" max="15" width="8.140625" style="1" customWidth="1"/>
    <col min="16" max="16384" width="9.140625" style="1" customWidth="1"/>
  </cols>
  <sheetData>
    <row r="1" spans="1:4" ht="12.75">
      <c r="A1" s="29" t="s">
        <v>104</v>
      </c>
      <c r="B1" s="29"/>
      <c r="C1" s="29"/>
      <c r="D1" s="27"/>
    </row>
    <row r="2" ht="12.75">
      <c r="B2" s="2" t="s">
        <v>0</v>
      </c>
    </row>
    <row r="4" ht="12.75">
      <c r="A4" s="1" t="s">
        <v>106</v>
      </c>
    </row>
    <row r="6" spans="1:15" s="6" customFormat="1" ht="63.75" customHeight="1">
      <c r="A6" s="3" t="s">
        <v>1</v>
      </c>
      <c r="B6" s="4" t="s">
        <v>2</v>
      </c>
      <c r="C6" s="4" t="s">
        <v>3</v>
      </c>
      <c r="D6" s="37" t="s">
        <v>98</v>
      </c>
      <c r="E6" s="37"/>
      <c r="F6" s="37" t="s">
        <v>99</v>
      </c>
      <c r="G6" s="37"/>
      <c r="H6" s="37" t="s">
        <v>98</v>
      </c>
      <c r="I6" s="37"/>
      <c r="J6" s="37" t="s">
        <v>99</v>
      </c>
      <c r="K6" s="37"/>
      <c r="L6" s="37" t="s">
        <v>98</v>
      </c>
      <c r="M6" s="37"/>
      <c r="N6" s="32" t="s">
        <v>99</v>
      </c>
      <c r="O6" s="32"/>
    </row>
    <row r="7" spans="1:15" ht="12.75">
      <c r="A7" s="7"/>
      <c r="B7" s="8"/>
      <c r="C7" s="8"/>
      <c r="D7" s="33" t="s">
        <v>4</v>
      </c>
      <c r="E7" s="33"/>
      <c r="F7" s="33"/>
      <c r="G7" s="33"/>
      <c r="H7" s="34" t="s">
        <v>5</v>
      </c>
      <c r="I7" s="34"/>
      <c r="J7" s="34"/>
      <c r="K7" s="34"/>
      <c r="L7" s="35" t="s">
        <v>6</v>
      </c>
      <c r="M7" s="35"/>
      <c r="N7" s="36"/>
      <c r="O7" s="36"/>
    </row>
    <row r="8" spans="1:15" ht="25.5">
      <c r="A8" s="7"/>
      <c r="B8" s="10"/>
      <c r="C8" s="8"/>
      <c r="D8" s="9" t="s">
        <v>7</v>
      </c>
      <c r="E8" s="31" t="s">
        <v>103</v>
      </c>
      <c r="F8" s="9" t="s">
        <v>7</v>
      </c>
      <c r="G8" s="31" t="s">
        <v>103</v>
      </c>
      <c r="H8" s="9" t="s">
        <v>7</v>
      </c>
      <c r="I8" s="31" t="s">
        <v>103</v>
      </c>
      <c r="J8" s="9" t="s">
        <v>7</v>
      </c>
      <c r="K8" s="31" t="s">
        <v>103</v>
      </c>
      <c r="L8" s="9" t="s">
        <v>7</v>
      </c>
      <c r="M8" s="31" t="s">
        <v>103</v>
      </c>
      <c r="N8" s="9" t="s">
        <v>7</v>
      </c>
      <c r="O8" s="31" t="s">
        <v>103</v>
      </c>
    </row>
    <row r="9" spans="1:15" s="15" customFormat="1" ht="12.75">
      <c r="A9" s="11" t="s">
        <v>8</v>
      </c>
      <c r="B9" s="12" t="s">
        <v>9</v>
      </c>
      <c r="C9" s="13"/>
      <c r="D9" s="13"/>
      <c r="E9" s="14">
        <f>SUM(E10+E18+E32+E39+E40+E41+E42)</f>
        <v>160921.93999999997</v>
      </c>
      <c r="F9" s="13">
        <f>SUM(F10+F18+F32+F39+F40+F41+F42)</f>
        <v>100.6908</v>
      </c>
      <c r="G9" s="14">
        <f>SUM(G10+G18+G32+G39+G40+G41+G42)</f>
        <v>5261.110000000001</v>
      </c>
      <c r="H9" s="13"/>
      <c r="I9" s="13"/>
      <c r="J9" s="13">
        <f>SUM(J10+J18+J32+J39+J40+J41+J42)</f>
        <v>34</v>
      </c>
      <c r="K9" s="13">
        <f>SUM(K10+K18+K32+K39+K40+K41+K42)</f>
        <v>5683</v>
      </c>
      <c r="L9" s="13"/>
      <c r="M9" s="13"/>
      <c r="N9" s="13"/>
      <c r="O9" s="13"/>
    </row>
    <row r="10" spans="1:15" s="15" customFormat="1" ht="12.75">
      <c r="A10" s="16">
        <v>1</v>
      </c>
      <c r="B10" s="12" t="s">
        <v>10</v>
      </c>
      <c r="C10" s="13" t="s">
        <v>11</v>
      </c>
      <c r="D10" s="17">
        <f>SUM(D11+D13+D12)</f>
        <v>354.3995</v>
      </c>
      <c r="E10" s="14">
        <f>SUM(E11+E13+E12)</f>
        <v>87723.97</v>
      </c>
      <c r="F10" s="17">
        <f>SUM(F11+F13+F12)</f>
        <v>26.6908</v>
      </c>
      <c r="G10" s="14">
        <f>SUM(G11+G13+G12)</f>
        <v>116.93</v>
      </c>
      <c r="I10" s="13"/>
      <c r="J10" s="13">
        <f>SUM(J11:J17)</f>
        <v>0</v>
      </c>
      <c r="K10" s="14">
        <f>SUM(K11:K17)</f>
        <v>0</v>
      </c>
      <c r="L10" s="13"/>
      <c r="M10" s="13"/>
      <c r="N10" s="13"/>
      <c r="O10" s="13"/>
    </row>
    <row r="11" spans="1:15" ht="12.75">
      <c r="A11" s="18"/>
      <c r="B11" s="19" t="s">
        <v>12</v>
      </c>
      <c r="C11" s="20" t="s">
        <v>11</v>
      </c>
      <c r="D11" s="21">
        <v>50.2637</v>
      </c>
      <c r="E11" s="22">
        <v>2620.28</v>
      </c>
      <c r="F11" s="23">
        <v>1.1805</v>
      </c>
      <c r="G11" s="22"/>
      <c r="H11" s="20"/>
      <c r="I11" s="20"/>
      <c r="J11" s="20"/>
      <c r="K11" s="20"/>
      <c r="L11" s="20"/>
      <c r="M11" s="20"/>
      <c r="N11" s="20"/>
      <c r="O11" s="20"/>
    </row>
    <row r="12" spans="1:15" ht="12.75">
      <c r="A12" s="18"/>
      <c r="B12" s="19" t="s">
        <v>13</v>
      </c>
      <c r="C12" s="20" t="s">
        <v>11</v>
      </c>
      <c r="D12" s="21">
        <v>112.7531</v>
      </c>
      <c r="E12" s="22">
        <v>9764.17</v>
      </c>
      <c r="F12" s="26" t="s">
        <v>100</v>
      </c>
      <c r="G12" s="22">
        <v>67.2</v>
      </c>
      <c r="H12" s="20"/>
      <c r="I12" s="20"/>
      <c r="J12" s="20"/>
      <c r="K12" s="20"/>
      <c r="L12" s="20"/>
      <c r="M12" s="20"/>
      <c r="N12" s="20"/>
      <c r="O12" s="20"/>
    </row>
    <row r="13" spans="1:15" ht="25.5">
      <c r="A13" s="18"/>
      <c r="B13" s="19" t="s">
        <v>14</v>
      </c>
      <c r="C13" s="20" t="s">
        <v>11</v>
      </c>
      <c r="D13" s="21">
        <v>191.3827</v>
      </c>
      <c r="E13" s="24">
        <v>75339.52</v>
      </c>
      <c r="F13" s="21">
        <v>20.3046</v>
      </c>
      <c r="G13" s="22">
        <v>49.73</v>
      </c>
      <c r="H13" s="20"/>
      <c r="I13" s="20"/>
      <c r="J13" s="20"/>
      <c r="K13" s="20"/>
      <c r="L13" s="20"/>
      <c r="M13" s="20"/>
      <c r="N13" s="20"/>
      <c r="O13" s="20"/>
    </row>
    <row r="14" spans="1:15" ht="12.75">
      <c r="A14" s="18"/>
      <c r="B14" s="19" t="s">
        <v>15</v>
      </c>
      <c r="C14" s="20" t="s">
        <v>11</v>
      </c>
      <c r="D14" s="21">
        <v>42.9482</v>
      </c>
      <c r="E14" s="22">
        <v>14916.52</v>
      </c>
      <c r="F14" s="21">
        <v>0.6477</v>
      </c>
      <c r="G14" s="22">
        <v>49.73</v>
      </c>
      <c r="H14" s="20"/>
      <c r="I14" s="20"/>
      <c r="J14" s="20"/>
      <c r="K14" s="20"/>
      <c r="L14" s="20"/>
      <c r="M14" s="20"/>
      <c r="N14" s="20"/>
      <c r="O14" s="20"/>
    </row>
    <row r="15" spans="1:15" ht="12.75">
      <c r="A15" s="18"/>
      <c r="B15" s="19" t="s">
        <v>16</v>
      </c>
      <c r="C15" s="20" t="s">
        <v>11</v>
      </c>
      <c r="D15" s="21">
        <v>48.8396</v>
      </c>
      <c r="E15" s="22">
        <v>28359.22</v>
      </c>
      <c r="F15" s="21">
        <v>0.2122</v>
      </c>
      <c r="G15" s="22"/>
      <c r="H15" s="20"/>
      <c r="I15" s="20"/>
      <c r="J15" s="20"/>
      <c r="K15" s="20"/>
      <c r="L15" s="20"/>
      <c r="M15" s="20"/>
      <c r="N15" s="20"/>
      <c r="O15" s="20"/>
    </row>
    <row r="16" spans="1:15" ht="12.75">
      <c r="A16" s="9"/>
      <c r="B16" s="19" t="s">
        <v>17</v>
      </c>
      <c r="C16" s="20" t="s">
        <v>11</v>
      </c>
      <c r="D16" s="21">
        <v>21.009</v>
      </c>
      <c r="E16" s="22">
        <v>4479.09</v>
      </c>
      <c r="F16" s="21"/>
      <c r="G16" s="22"/>
      <c r="H16" s="20"/>
      <c r="I16" s="20"/>
      <c r="J16" s="20"/>
      <c r="K16" s="20"/>
      <c r="L16" s="20"/>
      <c r="M16" s="20"/>
      <c r="N16" s="20"/>
      <c r="O16" s="20"/>
    </row>
    <row r="17" spans="1:15" ht="12.75">
      <c r="A17" s="9"/>
      <c r="B17" s="19" t="s">
        <v>18</v>
      </c>
      <c r="C17" s="20" t="s">
        <v>11</v>
      </c>
      <c r="D17" s="21">
        <v>78.5859</v>
      </c>
      <c r="E17" s="22">
        <v>27584.69</v>
      </c>
      <c r="F17" s="21">
        <v>19.4447</v>
      </c>
      <c r="G17" s="22"/>
      <c r="H17" s="20"/>
      <c r="I17" s="20"/>
      <c r="J17" s="20"/>
      <c r="K17" s="20"/>
      <c r="L17" s="20"/>
      <c r="M17" s="20"/>
      <c r="N17" s="20"/>
      <c r="O17" s="20"/>
    </row>
    <row r="18" spans="1:15" s="15" customFormat="1" ht="12.75">
      <c r="A18" s="16">
        <v>2</v>
      </c>
      <c r="B18" s="12" t="s">
        <v>19</v>
      </c>
      <c r="C18" s="13" t="s">
        <v>20</v>
      </c>
      <c r="D18" s="13">
        <f>SUM(D19+D29+D30+D31)</f>
        <v>1102</v>
      </c>
      <c r="E18" s="14">
        <f>SUM(E19+E29+E30+E31)</f>
        <v>35344.31</v>
      </c>
      <c r="F18" s="13">
        <f>SUM(F19+F29+F30+F31)</f>
        <v>18</v>
      </c>
      <c r="G18" s="13">
        <f>SUM(G19+G29+G30+G31)</f>
        <v>4922.09</v>
      </c>
      <c r="H18" s="13"/>
      <c r="I18" s="13"/>
      <c r="J18" s="13">
        <f>SUM(J19+J29+J30+J31)</f>
        <v>9</v>
      </c>
      <c r="K18" s="14">
        <f>SUM(K19+K29+K30+K31)</f>
        <v>2491</v>
      </c>
      <c r="L18" s="13"/>
      <c r="M18" s="13"/>
      <c r="N18" s="13"/>
      <c r="O18" s="13"/>
    </row>
    <row r="19" spans="1:15" ht="12.75">
      <c r="A19" s="9"/>
      <c r="B19" s="19" t="s">
        <v>21</v>
      </c>
      <c r="C19" s="20" t="s">
        <v>20</v>
      </c>
      <c r="D19" s="13">
        <f>SUM(D20:D28)</f>
        <v>40</v>
      </c>
      <c r="E19" s="14">
        <f>SUM(E20:E28)</f>
        <v>18750.04</v>
      </c>
      <c r="F19" s="13">
        <f>SUM(F20:F28)</f>
        <v>18</v>
      </c>
      <c r="G19" s="13">
        <f>SUM(G20:G28)</f>
        <v>4922.09</v>
      </c>
      <c r="H19" s="20"/>
      <c r="I19" s="20"/>
      <c r="J19" s="13">
        <f>SUM(J20:J28)</f>
        <v>9</v>
      </c>
      <c r="K19" s="14">
        <f>SUM(K20:K28)</f>
        <v>2491</v>
      </c>
      <c r="L19" s="20"/>
      <c r="M19" s="20"/>
      <c r="N19" s="20"/>
      <c r="O19" s="20"/>
    </row>
    <row r="20" spans="1:15" ht="12.75">
      <c r="A20" s="9"/>
      <c r="B20" s="19" t="s">
        <v>22</v>
      </c>
      <c r="C20" s="20" t="s">
        <v>20</v>
      </c>
      <c r="D20" s="20"/>
      <c r="E20" s="22"/>
      <c r="F20" s="20"/>
      <c r="G20" s="20"/>
      <c r="H20" s="20"/>
      <c r="I20" s="20"/>
      <c r="J20" s="20">
        <v>8</v>
      </c>
      <c r="K20" s="22">
        <v>2013</v>
      </c>
      <c r="L20" s="20"/>
      <c r="M20" s="20"/>
      <c r="N20" s="20"/>
      <c r="O20" s="20"/>
    </row>
    <row r="21" spans="1:15" ht="12.75">
      <c r="A21" s="9"/>
      <c r="B21" s="19" t="s">
        <v>23</v>
      </c>
      <c r="C21" s="20" t="s">
        <v>20</v>
      </c>
      <c r="D21" s="20">
        <v>3</v>
      </c>
      <c r="E21" s="22">
        <v>122.39</v>
      </c>
      <c r="F21" s="20"/>
      <c r="G21" s="20"/>
      <c r="H21" s="20"/>
      <c r="I21" s="20"/>
      <c r="J21" s="20"/>
      <c r="K21" s="22"/>
      <c r="L21" s="20"/>
      <c r="M21" s="20"/>
      <c r="N21" s="20"/>
      <c r="O21" s="20"/>
    </row>
    <row r="22" spans="1:15" ht="12.75">
      <c r="A22" s="9"/>
      <c r="B22" s="19" t="s">
        <v>24</v>
      </c>
      <c r="C22" s="20" t="s">
        <v>20</v>
      </c>
      <c r="D22" s="20">
        <v>16</v>
      </c>
      <c r="E22" s="22">
        <v>99.4</v>
      </c>
      <c r="F22" s="20"/>
      <c r="G22" s="20"/>
      <c r="H22" s="20"/>
      <c r="I22" s="20"/>
      <c r="J22" s="20"/>
      <c r="K22" s="22"/>
      <c r="L22" s="20"/>
      <c r="M22" s="20"/>
      <c r="N22" s="20"/>
      <c r="O22" s="20"/>
    </row>
    <row r="23" spans="1:15" ht="25.5">
      <c r="A23" s="9"/>
      <c r="B23" s="19" t="s">
        <v>25</v>
      </c>
      <c r="C23" s="20" t="s">
        <v>20</v>
      </c>
      <c r="D23" s="20"/>
      <c r="E23" s="22"/>
      <c r="F23" s="20"/>
      <c r="G23" s="20"/>
      <c r="H23" s="20"/>
      <c r="I23" s="20"/>
      <c r="J23" s="20"/>
      <c r="K23" s="22"/>
      <c r="L23" s="20"/>
      <c r="M23" s="20"/>
      <c r="N23" s="20"/>
      <c r="O23" s="20"/>
    </row>
    <row r="24" spans="1:15" ht="12.75">
      <c r="A24" s="9"/>
      <c r="B24" s="19" t="s">
        <v>26</v>
      </c>
      <c r="C24" s="20" t="s">
        <v>20</v>
      </c>
      <c r="D24" s="20">
        <v>5</v>
      </c>
      <c r="E24" s="22">
        <v>2593.02</v>
      </c>
      <c r="F24" s="20"/>
      <c r="G24" s="20"/>
      <c r="H24" s="20"/>
      <c r="I24" s="20"/>
      <c r="J24" s="20">
        <v>1</v>
      </c>
      <c r="K24" s="22">
        <v>478</v>
      </c>
      <c r="L24" s="20"/>
      <c r="M24" s="20"/>
      <c r="N24" s="20"/>
      <c r="O24" s="20"/>
    </row>
    <row r="25" spans="1:15" ht="25.5">
      <c r="A25" s="9"/>
      <c r="B25" s="19" t="s">
        <v>27</v>
      </c>
      <c r="C25" s="20" t="s">
        <v>20</v>
      </c>
      <c r="D25" s="20">
        <v>1</v>
      </c>
      <c r="E25" s="22">
        <v>315.56</v>
      </c>
      <c r="F25" s="20"/>
      <c r="G25" s="20"/>
      <c r="H25" s="20"/>
      <c r="I25" s="20"/>
      <c r="J25" s="20"/>
      <c r="K25" s="22"/>
      <c r="L25" s="20"/>
      <c r="M25" s="20"/>
      <c r="N25" s="20"/>
      <c r="O25" s="20"/>
    </row>
    <row r="26" spans="1:15" ht="25.5">
      <c r="A26" s="9"/>
      <c r="B26" s="19" t="s">
        <v>28</v>
      </c>
      <c r="C26" s="20" t="s">
        <v>20</v>
      </c>
      <c r="D26" s="20">
        <v>5</v>
      </c>
      <c r="E26" s="22">
        <v>13191.09</v>
      </c>
      <c r="F26" s="20">
        <v>15</v>
      </c>
      <c r="G26" s="20">
        <v>4908.7</v>
      </c>
      <c r="H26" s="20"/>
      <c r="I26" s="20"/>
      <c r="J26" s="20"/>
      <c r="K26" s="22"/>
      <c r="L26" s="20"/>
      <c r="M26" s="20"/>
      <c r="N26" s="20"/>
      <c r="O26" s="20"/>
    </row>
    <row r="27" spans="1:15" ht="25.5">
      <c r="A27" s="9"/>
      <c r="B27" s="19" t="s">
        <v>29</v>
      </c>
      <c r="C27" s="20" t="s">
        <v>20</v>
      </c>
      <c r="D27" s="20"/>
      <c r="E27" s="22"/>
      <c r="F27" s="20"/>
      <c r="G27" s="20"/>
      <c r="H27" s="20"/>
      <c r="I27" s="20"/>
      <c r="J27" s="20"/>
      <c r="K27" s="22"/>
      <c r="L27" s="20"/>
      <c r="M27" s="20"/>
      <c r="N27" s="20"/>
      <c r="O27" s="20"/>
    </row>
    <row r="28" spans="1:15" ht="12.75">
      <c r="A28" s="9"/>
      <c r="B28" s="19" t="s">
        <v>30</v>
      </c>
      <c r="C28" s="20" t="s">
        <v>20</v>
      </c>
      <c r="D28" s="20">
        <v>10</v>
      </c>
      <c r="E28" s="22">
        <v>2428.58</v>
      </c>
      <c r="F28" s="20">
        <v>3</v>
      </c>
      <c r="G28" s="20">
        <v>13.39</v>
      </c>
      <c r="H28" s="20"/>
      <c r="I28" s="20"/>
      <c r="J28" s="20"/>
      <c r="K28" s="22"/>
      <c r="L28" s="20"/>
      <c r="M28" s="20"/>
      <c r="N28" s="20"/>
      <c r="O28" s="20"/>
    </row>
    <row r="29" spans="1:15" ht="12.75">
      <c r="A29" s="9"/>
      <c r="B29" s="19" t="s">
        <v>31</v>
      </c>
      <c r="C29" s="20" t="s">
        <v>20</v>
      </c>
      <c r="D29" s="20">
        <v>110</v>
      </c>
      <c r="E29" s="22">
        <v>7872.47</v>
      </c>
      <c r="F29" s="20"/>
      <c r="G29" s="20"/>
      <c r="H29" s="20"/>
      <c r="I29" s="20"/>
      <c r="J29" s="20"/>
      <c r="K29" s="22"/>
      <c r="L29" s="20"/>
      <c r="M29" s="20"/>
      <c r="N29" s="20"/>
      <c r="O29" s="20"/>
    </row>
    <row r="30" spans="1:15" ht="12.75">
      <c r="A30" s="9"/>
      <c r="B30" s="19" t="s">
        <v>32</v>
      </c>
      <c r="C30" s="20" t="s">
        <v>20</v>
      </c>
      <c r="D30" s="20">
        <v>102</v>
      </c>
      <c r="E30" s="22">
        <v>3569.35</v>
      </c>
      <c r="F30" s="20"/>
      <c r="G30" s="20"/>
      <c r="H30" s="20"/>
      <c r="I30" s="20"/>
      <c r="J30" s="20"/>
      <c r="K30" s="22"/>
      <c r="L30" s="20"/>
      <c r="M30" s="20"/>
      <c r="N30" s="20"/>
      <c r="O30" s="20"/>
    </row>
    <row r="31" spans="1:15" ht="12.75">
      <c r="A31" s="9"/>
      <c r="B31" s="1" t="s">
        <v>33</v>
      </c>
      <c r="C31" s="20" t="s">
        <v>20</v>
      </c>
      <c r="D31" s="20">
        <v>850</v>
      </c>
      <c r="E31" s="22">
        <v>5152.45</v>
      </c>
      <c r="F31" s="20"/>
      <c r="G31" s="20"/>
      <c r="H31" s="20"/>
      <c r="I31" s="20"/>
      <c r="J31" s="20"/>
      <c r="K31" s="22"/>
      <c r="L31" s="20"/>
      <c r="M31" s="20"/>
      <c r="N31" s="20"/>
      <c r="O31" s="20"/>
    </row>
    <row r="32" spans="1:15" s="15" customFormat="1" ht="25.5">
      <c r="A32" s="11">
        <v>3</v>
      </c>
      <c r="B32" s="12" t="s">
        <v>34</v>
      </c>
      <c r="C32" s="13" t="s">
        <v>20</v>
      </c>
      <c r="D32" s="13">
        <f>SUM(D34+D35+D37+D38)</f>
        <v>296</v>
      </c>
      <c r="E32" s="14">
        <f>SUM(E34+E35+E37+E38)</f>
        <v>35467.27</v>
      </c>
      <c r="F32" s="13">
        <f>SUM(F34+F35+F37+F38)</f>
        <v>12</v>
      </c>
      <c r="G32" s="13">
        <f>SUM(G34+G35+G37+G38)</f>
        <v>83.06</v>
      </c>
      <c r="H32" s="13"/>
      <c r="I32" s="13"/>
      <c r="J32" s="13">
        <f>SUM(J33+J34+J35+J37+J38)</f>
        <v>22</v>
      </c>
      <c r="K32" s="13">
        <f>SUM(K33+K34+K35+K37+K38)</f>
        <v>3176</v>
      </c>
      <c r="L32" s="13"/>
      <c r="M32" s="13"/>
      <c r="N32" s="13"/>
      <c r="O32" s="13"/>
    </row>
    <row r="33" spans="1:15" ht="25.5">
      <c r="A33" s="9"/>
      <c r="B33" s="19" t="s">
        <v>35</v>
      </c>
      <c r="C33" s="20"/>
      <c r="D33" s="20"/>
      <c r="E33" s="22"/>
      <c r="F33" s="20"/>
      <c r="G33" s="20"/>
      <c r="H33" s="20"/>
      <c r="I33" s="20"/>
      <c r="J33" s="20">
        <v>22</v>
      </c>
      <c r="K33" s="22">
        <v>3176</v>
      </c>
      <c r="L33" s="20"/>
      <c r="M33" s="20"/>
      <c r="N33" s="20"/>
      <c r="O33" s="20"/>
    </row>
    <row r="34" spans="1:15" ht="25.5">
      <c r="A34" s="9"/>
      <c r="B34" s="19" t="s">
        <v>36</v>
      </c>
      <c r="C34" s="20" t="s">
        <v>20</v>
      </c>
      <c r="D34" s="20">
        <v>56</v>
      </c>
      <c r="E34" s="22">
        <v>5109.04</v>
      </c>
      <c r="F34" s="20"/>
      <c r="G34" s="20"/>
      <c r="H34" s="20"/>
      <c r="I34" s="20"/>
      <c r="J34" s="20"/>
      <c r="K34" s="22"/>
      <c r="L34" s="20"/>
      <c r="M34" s="20"/>
      <c r="N34" s="20"/>
      <c r="O34" s="20"/>
    </row>
    <row r="35" spans="1:15" ht="12.75">
      <c r="A35" s="9"/>
      <c r="B35" s="19" t="s">
        <v>37</v>
      </c>
      <c r="C35" s="20" t="s">
        <v>20</v>
      </c>
      <c r="D35" s="13">
        <f>SUM(D36)</f>
        <v>209</v>
      </c>
      <c r="E35" s="14">
        <f>SUM(E36)</f>
        <v>27438.62</v>
      </c>
      <c r="F35" s="13">
        <f>SUM(F36)</f>
        <v>0</v>
      </c>
      <c r="G35" s="13">
        <f>SUM(G36)</f>
        <v>0</v>
      </c>
      <c r="H35" s="20"/>
      <c r="I35" s="20"/>
      <c r="J35" s="13">
        <f>SUM(J36)</f>
        <v>0</v>
      </c>
      <c r="K35" s="14">
        <f>SUM(K36)</f>
        <v>0</v>
      </c>
      <c r="L35" s="20"/>
      <c r="M35" s="20"/>
      <c r="N35" s="20"/>
      <c r="O35" s="20"/>
    </row>
    <row r="36" spans="1:15" ht="25.5">
      <c r="A36" s="9"/>
      <c r="B36" s="19" t="s">
        <v>38</v>
      </c>
      <c r="C36" s="20" t="s">
        <v>20</v>
      </c>
      <c r="D36" s="20">
        <v>209</v>
      </c>
      <c r="E36" s="22">
        <v>27438.62</v>
      </c>
      <c r="F36" s="20"/>
      <c r="G36" s="20"/>
      <c r="H36" s="20"/>
      <c r="I36" s="20"/>
      <c r="J36" s="20"/>
      <c r="K36" s="22"/>
      <c r="L36" s="20"/>
      <c r="M36" s="20"/>
      <c r="N36" s="20"/>
      <c r="O36" s="20"/>
    </row>
    <row r="37" spans="1:15" ht="12.75">
      <c r="A37" s="9"/>
      <c r="B37" s="19" t="s">
        <v>39</v>
      </c>
      <c r="C37" s="20" t="s">
        <v>20</v>
      </c>
      <c r="D37" s="20">
        <v>1</v>
      </c>
      <c r="E37" s="22">
        <v>79.39</v>
      </c>
      <c r="F37" s="20"/>
      <c r="G37" s="20"/>
      <c r="H37" s="20"/>
      <c r="I37" s="20"/>
      <c r="J37" s="20"/>
      <c r="K37" s="22"/>
      <c r="L37" s="20"/>
      <c r="M37" s="20"/>
      <c r="N37" s="20"/>
      <c r="O37" s="20"/>
    </row>
    <row r="38" spans="1:15" ht="51">
      <c r="A38" s="9"/>
      <c r="B38" s="19" t="s">
        <v>40</v>
      </c>
      <c r="C38" s="20" t="s">
        <v>20</v>
      </c>
      <c r="D38" s="20">
        <v>30</v>
      </c>
      <c r="E38" s="22">
        <v>2840.22</v>
      </c>
      <c r="F38" s="20">
        <v>12</v>
      </c>
      <c r="G38" s="20">
        <v>83.06</v>
      </c>
      <c r="H38" s="20"/>
      <c r="I38" s="20"/>
      <c r="J38" s="20"/>
      <c r="K38" s="22"/>
      <c r="L38" s="20"/>
      <c r="M38" s="20"/>
      <c r="N38" s="20"/>
      <c r="O38" s="20"/>
    </row>
    <row r="39" spans="1:15" s="15" customFormat="1" ht="25.5">
      <c r="A39" s="11">
        <v>4</v>
      </c>
      <c r="B39" s="12" t="s">
        <v>41</v>
      </c>
      <c r="C39" s="13" t="s">
        <v>20</v>
      </c>
      <c r="D39" s="13">
        <v>149</v>
      </c>
      <c r="E39" s="14">
        <v>1888.83</v>
      </c>
      <c r="F39" s="13">
        <v>27</v>
      </c>
      <c r="G39" s="13">
        <v>51.63</v>
      </c>
      <c r="H39" s="13"/>
      <c r="I39" s="13"/>
      <c r="J39" s="13">
        <v>2</v>
      </c>
      <c r="K39" s="14">
        <v>8</v>
      </c>
      <c r="L39" s="13"/>
      <c r="M39" s="13"/>
      <c r="N39" s="13"/>
      <c r="O39" s="13"/>
    </row>
    <row r="40" spans="1:15" s="15" customFormat="1" ht="12.75">
      <c r="A40" s="11">
        <v>5</v>
      </c>
      <c r="B40" s="12" t="s">
        <v>42</v>
      </c>
      <c r="C40" s="13" t="s">
        <v>20</v>
      </c>
      <c r="D40" s="13">
        <v>3</v>
      </c>
      <c r="E40" s="14">
        <v>147.27</v>
      </c>
      <c r="F40" s="13">
        <v>2</v>
      </c>
      <c r="G40" s="13">
        <v>1</v>
      </c>
      <c r="H40" s="13"/>
      <c r="I40" s="13"/>
      <c r="J40" s="13"/>
      <c r="K40" s="14"/>
      <c r="L40" s="13"/>
      <c r="M40" s="13"/>
      <c r="N40" s="13"/>
      <c r="O40" s="13"/>
    </row>
    <row r="41" spans="1:15" s="15" customFormat="1" ht="25.5">
      <c r="A41" s="11">
        <v>6</v>
      </c>
      <c r="B41" s="12" t="s">
        <v>43</v>
      </c>
      <c r="C41" s="13" t="s">
        <v>20</v>
      </c>
      <c r="D41" s="13">
        <v>116</v>
      </c>
      <c r="E41" s="14">
        <v>350.29</v>
      </c>
      <c r="F41" s="13">
        <v>15</v>
      </c>
      <c r="G41" s="13">
        <v>86.4</v>
      </c>
      <c r="H41" s="13"/>
      <c r="I41" s="13"/>
      <c r="J41" s="13">
        <v>1</v>
      </c>
      <c r="K41" s="14">
        <v>8</v>
      </c>
      <c r="L41" s="13"/>
      <c r="M41" s="13"/>
      <c r="N41" s="13"/>
      <c r="O41" s="13"/>
    </row>
    <row r="42" spans="1:15" s="15" customFormat="1" ht="12.75">
      <c r="A42" s="11">
        <v>7</v>
      </c>
      <c r="B42" s="12" t="s">
        <v>44</v>
      </c>
      <c r="C42" s="13" t="s">
        <v>20</v>
      </c>
      <c r="D42" s="13"/>
      <c r="E42" s="14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s="15" customFormat="1" ht="25.5">
      <c r="A43" s="11" t="s">
        <v>45</v>
      </c>
      <c r="B43" s="12" t="s">
        <v>46</v>
      </c>
      <c r="C43" s="13"/>
      <c r="D43" s="13"/>
      <c r="E43" s="14">
        <v>17132.14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s="15" customFormat="1" ht="25.5">
      <c r="A44" s="11" t="s">
        <v>47</v>
      </c>
      <c r="B44" s="12" t="s">
        <v>48</v>
      </c>
      <c r="C44" s="13"/>
      <c r="D44" s="13"/>
      <c r="E44" s="14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s="15" customFormat="1" ht="12.75">
      <c r="A45" s="11"/>
      <c r="B45" s="12" t="s">
        <v>49</v>
      </c>
      <c r="C45" s="13"/>
      <c r="D45" s="13">
        <f>SUM(D9+D43+D44)</f>
        <v>0</v>
      </c>
      <c r="E45" s="14">
        <f>SUM(E9+E43+E44)</f>
        <v>178054.07999999996</v>
      </c>
      <c r="F45" s="13">
        <f>SUM(F9+F43+F44)</f>
        <v>100.6908</v>
      </c>
      <c r="G45" s="13">
        <f>SUM(G9+G43+G44)</f>
        <v>5261.110000000001</v>
      </c>
      <c r="H45" s="13"/>
      <c r="I45" s="13"/>
      <c r="J45" s="13">
        <f>SUM(J9+J43+J44)</f>
        <v>34</v>
      </c>
      <c r="K45" s="14">
        <f>SUM(K9+K43+K44)</f>
        <v>5683</v>
      </c>
      <c r="L45" s="13"/>
      <c r="M45" s="13"/>
      <c r="N45" s="13"/>
      <c r="O45" s="13"/>
    </row>
    <row r="47" ht="12.75">
      <c r="B47" s="27"/>
    </row>
  </sheetData>
  <sheetProtection/>
  <mergeCells count="9">
    <mergeCell ref="N6:O6"/>
    <mergeCell ref="D7:G7"/>
    <mergeCell ref="H7:K7"/>
    <mergeCell ref="L7:O7"/>
    <mergeCell ref="J6:K6"/>
    <mergeCell ref="L6:M6"/>
    <mergeCell ref="D6:E6"/>
    <mergeCell ref="F6:G6"/>
    <mergeCell ref="H6:I6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7">
      <selection activeCell="G26" sqref="G26"/>
    </sheetView>
  </sheetViews>
  <sheetFormatPr defaultColWidth="9.140625" defaultRowHeight="12.75"/>
  <cols>
    <col min="1" max="1" width="4.00390625" style="1" customWidth="1"/>
    <col min="2" max="2" width="35.140625" style="1" customWidth="1"/>
    <col min="3" max="4" width="9.140625" style="1" customWidth="1"/>
    <col min="5" max="5" width="10.8515625" style="30" customWidth="1"/>
    <col min="6" max="16384" width="9.140625" style="1" customWidth="1"/>
  </cols>
  <sheetData>
    <row r="2" ht="12.75">
      <c r="A2" s="1" t="s">
        <v>105</v>
      </c>
    </row>
    <row r="3" ht="12.75">
      <c r="D3" s="1" t="s">
        <v>50</v>
      </c>
    </row>
    <row r="5" ht="12.75">
      <c r="A5" s="1" t="s">
        <v>51</v>
      </c>
    </row>
    <row r="7" spans="1:7" ht="51" customHeight="1">
      <c r="A7" s="4" t="s">
        <v>1</v>
      </c>
      <c r="B7" s="4" t="s">
        <v>2</v>
      </c>
      <c r="C7" s="28" t="s">
        <v>3</v>
      </c>
      <c r="D7" s="38" t="s">
        <v>101</v>
      </c>
      <c r="E7" s="39"/>
      <c r="F7" s="38" t="s">
        <v>102</v>
      </c>
      <c r="G7" s="39"/>
    </row>
    <row r="8" spans="1:7" ht="24.75" customHeight="1">
      <c r="A8" s="8"/>
      <c r="B8" s="10"/>
      <c r="C8" s="8"/>
      <c r="D8" s="9" t="s">
        <v>7</v>
      </c>
      <c r="E8" s="42" t="s">
        <v>103</v>
      </c>
      <c r="F8" s="9" t="s">
        <v>7</v>
      </c>
      <c r="G8" s="42" t="s">
        <v>103</v>
      </c>
    </row>
    <row r="9" spans="1:7" ht="12.75">
      <c r="A9" s="20">
        <v>1</v>
      </c>
      <c r="B9" s="19" t="s">
        <v>52</v>
      </c>
      <c r="C9" s="20" t="s">
        <v>20</v>
      </c>
      <c r="D9" s="20">
        <v>110</v>
      </c>
      <c r="E9" s="24">
        <v>7872.47</v>
      </c>
      <c r="F9" s="20"/>
      <c r="G9" s="20"/>
    </row>
    <row r="10" spans="1:7" ht="12.75">
      <c r="A10" s="20">
        <v>2</v>
      </c>
      <c r="B10" s="19" t="s">
        <v>53</v>
      </c>
      <c r="C10" s="20" t="s">
        <v>20</v>
      </c>
      <c r="D10" s="20"/>
      <c r="E10" s="24"/>
      <c r="F10" s="20"/>
      <c r="G10" s="20"/>
    </row>
    <row r="11" spans="1:7" ht="12.75">
      <c r="A11" s="20">
        <v>3</v>
      </c>
      <c r="B11" s="19" t="s">
        <v>54</v>
      </c>
      <c r="C11" s="20" t="s">
        <v>20</v>
      </c>
      <c r="D11" s="20">
        <v>3</v>
      </c>
      <c r="E11" s="24">
        <v>122.39</v>
      </c>
      <c r="F11" s="20"/>
      <c r="G11" s="20"/>
    </row>
    <row r="12" spans="1:7" ht="12.75">
      <c r="A12" s="20">
        <v>4</v>
      </c>
      <c r="B12" s="19" t="s">
        <v>55</v>
      </c>
      <c r="C12" s="20" t="s">
        <v>20</v>
      </c>
      <c r="D12" s="20">
        <v>16</v>
      </c>
      <c r="E12" s="24">
        <v>99.4</v>
      </c>
      <c r="F12" s="20"/>
      <c r="G12" s="20"/>
    </row>
    <row r="13" spans="1:7" ht="12.75">
      <c r="A13" s="20">
        <v>5</v>
      </c>
      <c r="B13" s="19" t="s">
        <v>56</v>
      </c>
      <c r="C13" s="20" t="s">
        <v>20</v>
      </c>
      <c r="D13" s="20"/>
      <c r="E13" s="24"/>
      <c r="F13" s="20"/>
      <c r="G13" s="20"/>
    </row>
    <row r="14" spans="1:7" ht="12.75">
      <c r="A14" s="20">
        <v>6</v>
      </c>
      <c r="B14" s="19" t="s">
        <v>57</v>
      </c>
      <c r="C14" s="20" t="s">
        <v>20</v>
      </c>
      <c r="D14" s="20">
        <v>5</v>
      </c>
      <c r="E14" s="24">
        <v>2593.02</v>
      </c>
      <c r="F14" s="20"/>
      <c r="G14" s="20"/>
    </row>
    <row r="15" spans="1:7" ht="25.5">
      <c r="A15" s="20">
        <v>7</v>
      </c>
      <c r="B15" s="19" t="s">
        <v>58</v>
      </c>
      <c r="C15" s="20" t="s">
        <v>20</v>
      </c>
      <c r="D15" s="20">
        <v>1</v>
      </c>
      <c r="E15" s="24">
        <v>315.56</v>
      </c>
      <c r="F15" s="20"/>
      <c r="G15" s="20"/>
    </row>
    <row r="16" spans="1:7" ht="12.75">
      <c r="A16" s="20">
        <v>8</v>
      </c>
      <c r="B16" s="19" t="s">
        <v>59</v>
      </c>
      <c r="C16" s="20" t="s">
        <v>20</v>
      </c>
      <c r="D16" s="20">
        <v>5</v>
      </c>
      <c r="E16" s="24">
        <v>13191.09</v>
      </c>
      <c r="F16" s="20">
        <v>15</v>
      </c>
      <c r="G16" s="20">
        <v>4908.7</v>
      </c>
    </row>
    <row r="17" spans="1:7" ht="25.5">
      <c r="A17" s="20">
        <v>9</v>
      </c>
      <c r="B17" s="19" t="s">
        <v>60</v>
      </c>
      <c r="C17" s="20" t="s">
        <v>20</v>
      </c>
      <c r="D17" s="20"/>
      <c r="E17" s="24"/>
      <c r="F17" s="20"/>
      <c r="G17" s="20"/>
    </row>
    <row r="18" spans="1:7" ht="12.75">
      <c r="A18" s="20">
        <v>10</v>
      </c>
      <c r="B18" s="19" t="s">
        <v>61</v>
      </c>
      <c r="C18" s="20" t="s">
        <v>20</v>
      </c>
      <c r="D18" s="20">
        <v>10</v>
      </c>
      <c r="E18" s="24">
        <v>2428.58</v>
      </c>
      <c r="F18" s="20">
        <v>3</v>
      </c>
      <c r="G18" s="20">
        <v>13.39</v>
      </c>
    </row>
    <row r="22" ht="12.75">
      <c r="A22" s="1" t="s">
        <v>62</v>
      </c>
    </row>
    <row r="25" spans="1:7" ht="49.5" customHeight="1">
      <c r="A25" s="4" t="s">
        <v>1</v>
      </c>
      <c r="B25" s="4" t="s">
        <v>2</v>
      </c>
      <c r="C25" s="4" t="s">
        <v>3</v>
      </c>
      <c r="D25" s="38" t="s">
        <v>101</v>
      </c>
      <c r="E25" s="39"/>
      <c r="F25" s="38" t="s">
        <v>102</v>
      </c>
      <c r="G25" s="39"/>
    </row>
    <row r="26" spans="1:7" ht="25.5">
      <c r="A26" s="8"/>
      <c r="B26" s="10"/>
      <c r="C26" s="8"/>
      <c r="D26" s="9" t="s">
        <v>7</v>
      </c>
      <c r="E26" s="42" t="s">
        <v>103</v>
      </c>
      <c r="F26" s="9" t="s">
        <v>7</v>
      </c>
      <c r="G26" s="42" t="s">
        <v>103</v>
      </c>
    </row>
    <row r="27" spans="1:7" ht="12.75">
      <c r="A27" s="20">
        <v>1</v>
      </c>
      <c r="B27" s="19" t="s">
        <v>63</v>
      </c>
      <c r="C27" s="20" t="s">
        <v>20</v>
      </c>
      <c r="D27" s="20">
        <v>850</v>
      </c>
      <c r="E27" s="24">
        <v>5152.45</v>
      </c>
      <c r="F27" s="20"/>
      <c r="G27" s="20"/>
    </row>
    <row r="28" spans="1:7" ht="12.75">
      <c r="A28" s="20">
        <v>2</v>
      </c>
      <c r="B28" s="19" t="s">
        <v>64</v>
      </c>
      <c r="C28" s="20" t="s">
        <v>20</v>
      </c>
      <c r="D28" s="20">
        <v>102</v>
      </c>
      <c r="E28" s="24">
        <v>3569.35</v>
      </c>
      <c r="F28" s="20"/>
      <c r="G28" s="20"/>
    </row>
  </sheetData>
  <sheetProtection/>
  <mergeCells count="4">
    <mergeCell ref="D7:E7"/>
    <mergeCell ref="F7:G7"/>
    <mergeCell ref="D25:E25"/>
    <mergeCell ref="F25:G25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4">
      <selection activeCell="F8" sqref="F8"/>
    </sheetView>
  </sheetViews>
  <sheetFormatPr defaultColWidth="9.140625" defaultRowHeight="12.75"/>
  <cols>
    <col min="1" max="1" width="4.00390625" style="1" customWidth="1"/>
    <col min="2" max="2" width="29.00390625" style="1" customWidth="1"/>
    <col min="3" max="3" width="14.421875" style="1" customWidth="1"/>
    <col min="4" max="4" width="10.7109375" style="1" customWidth="1"/>
    <col min="5" max="5" width="11.28125" style="1" customWidth="1"/>
    <col min="6" max="6" width="11.421875" style="1" customWidth="1"/>
    <col min="7" max="16384" width="9.140625" style="1" customWidth="1"/>
  </cols>
  <sheetData>
    <row r="1" spans="1:4" ht="12.75">
      <c r="A1" s="40" t="s">
        <v>104</v>
      </c>
      <c r="B1" s="40"/>
      <c r="C1" s="40"/>
      <c r="D1" s="41"/>
    </row>
    <row r="2" ht="12.75">
      <c r="B2" s="2" t="s">
        <v>0</v>
      </c>
    </row>
    <row r="4" ht="12.75">
      <c r="A4" s="1" t="s">
        <v>107</v>
      </c>
    </row>
    <row r="5" ht="12.75">
      <c r="A5" s="1" t="s">
        <v>108</v>
      </c>
    </row>
    <row r="8" spans="1:6" ht="51.75" customHeight="1">
      <c r="A8" s="5" t="s">
        <v>1</v>
      </c>
      <c r="B8" s="5" t="s">
        <v>65</v>
      </c>
      <c r="C8" s="5" t="s">
        <v>111</v>
      </c>
      <c r="D8" s="5" t="s">
        <v>109</v>
      </c>
      <c r="E8" s="5" t="s">
        <v>110</v>
      </c>
      <c r="F8" s="5" t="s">
        <v>66</v>
      </c>
    </row>
    <row r="9" spans="1:6" s="2" customFormat="1" ht="12.75">
      <c r="A9" s="9" t="s">
        <v>67</v>
      </c>
      <c r="B9" s="9" t="s">
        <v>68</v>
      </c>
      <c r="C9" s="9" t="s">
        <v>69</v>
      </c>
      <c r="D9" s="9" t="s">
        <v>70</v>
      </c>
      <c r="E9" s="9" t="s">
        <v>71</v>
      </c>
      <c r="F9" s="9" t="s">
        <v>72</v>
      </c>
    </row>
    <row r="10" spans="1:6" ht="24.75" customHeight="1">
      <c r="A10" s="20" t="s">
        <v>8</v>
      </c>
      <c r="B10" s="25" t="s">
        <v>73</v>
      </c>
      <c r="C10" s="20">
        <f>SUM(C11:C15)</f>
        <v>2079.6</v>
      </c>
      <c r="D10" s="20">
        <f>SUM(D11:D15)</f>
        <v>1990</v>
      </c>
      <c r="E10" s="20">
        <f>SUM(E11:E15)</f>
        <v>1280</v>
      </c>
      <c r="F10" s="20">
        <f>ROUND((E10/D10),2)</f>
        <v>0.64</v>
      </c>
    </row>
    <row r="11" spans="1:6" ht="15" customHeight="1">
      <c r="A11" s="20"/>
      <c r="B11" s="20" t="s">
        <v>74</v>
      </c>
      <c r="C11" s="20">
        <v>228.5</v>
      </c>
      <c r="D11" s="20">
        <v>200</v>
      </c>
      <c r="E11" s="20">
        <v>300</v>
      </c>
      <c r="F11" s="20">
        <f>ROUND((E11/D11),2)</f>
        <v>1.5</v>
      </c>
    </row>
    <row r="12" spans="1:6" ht="15" customHeight="1">
      <c r="A12" s="20"/>
      <c r="B12" s="20" t="s">
        <v>75</v>
      </c>
      <c r="C12" s="20"/>
      <c r="D12" s="20"/>
      <c r="E12" s="20"/>
      <c r="F12" s="20"/>
    </row>
    <row r="13" spans="1:6" ht="15" customHeight="1">
      <c r="A13" s="20"/>
      <c r="B13" s="20" t="s">
        <v>76</v>
      </c>
      <c r="C13" s="20">
        <v>414.6</v>
      </c>
      <c r="D13" s="20">
        <v>1790</v>
      </c>
      <c r="E13" s="20">
        <v>980</v>
      </c>
      <c r="F13" s="20">
        <f>ROUND((E13/D13),2)</f>
        <v>0.55</v>
      </c>
    </row>
    <row r="14" spans="1:6" ht="24.75" customHeight="1">
      <c r="A14" s="20"/>
      <c r="B14" s="25" t="s">
        <v>77</v>
      </c>
      <c r="C14" s="20">
        <v>1436.5</v>
      </c>
      <c r="D14" s="20"/>
      <c r="E14" s="20"/>
      <c r="F14" s="20"/>
    </row>
    <row r="15" spans="1:6" ht="27" customHeight="1">
      <c r="A15" s="20"/>
      <c r="B15" s="25" t="s">
        <v>78</v>
      </c>
      <c r="C15" s="20"/>
      <c r="D15" s="20"/>
      <c r="E15" s="20"/>
      <c r="F15" s="20"/>
    </row>
    <row r="16" spans="1:6" ht="27.75" customHeight="1">
      <c r="A16" s="20" t="s">
        <v>45</v>
      </c>
      <c r="B16" s="25" t="s">
        <v>79</v>
      </c>
      <c r="C16" s="20">
        <f>SUM(C17,C18)</f>
        <v>188.8</v>
      </c>
      <c r="D16" s="20">
        <v>167.7</v>
      </c>
      <c r="E16" s="20">
        <v>197.7</v>
      </c>
      <c r="F16" s="20">
        <f>ROUND((E16/D16),2)</f>
        <v>1.18</v>
      </c>
    </row>
    <row r="17" spans="1:6" ht="15" customHeight="1">
      <c r="A17" s="20"/>
      <c r="B17" s="20" t="s">
        <v>80</v>
      </c>
      <c r="C17" s="20">
        <v>0</v>
      </c>
      <c r="D17" s="20">
        <v>0</v>
      </c>
      <c r="E17" s="20"/>
      <c r="F17" s="20"/>
    </row>
    <row r="18" spans="1:6" ht="15" customHeight="1">
      <c r="A18" s="20"/>
      <c r="B18" s="20" t="s">
        <v>81</v>
      </c>
      <c r="C18" s="20">
        <v>188.8</v>
      </c>
      <c r="D18" s="20"/>
      <c r="E18" s="20">
        <v>197.7</v>
      </c>
      <c r="F18" s="20"/>
    </row>
    <row r="19" spans="1:6" ht="24" customHeight="1">
      <c r="A19" s="20" t="s">
        <v>82</v>
      </c>
      <c r="B19" s="25" t="s">
        <v>83</v>
      </c>
      <c r="C19" s="20">
        <v>41.1</v>
      </c>
      <c r="D19" s="20">
        <v>10</v>
      </c>
      <c r="E19" s="20">
        <v>10</v>
      </c>
      <c r="F19" s="20">
        <f>ROUND((E19/D19),2)</f>
        <v>1</v>
      </c>
    </row>
    <row r="20" spans="1:6" ht="15" customHeight="1">
      <c r="A20" s="20" t="s">
        <v>84</v>
      </c>
      <c r="B20" s="20" t="s">
        <v>85</v>
      </c>
      <c r="C20" s="20">
        <f>SUM(C21:C22)</f>
        <v>1108.57</v>
      </c>
      <c r="D20" s="20">
        <f>SUM(D21:D22)</f>
        <v>2988.15</v>
      </c>
      <c r="E20" s="20">
        <f>SUM(E21:E22)</f>
        <v>3106.29</v>
      </c>
      <c r="F20" s="20">
        <f>ROUND((E20/D20),2)</f>
        <v>1.04</v>
      </c>
    </row>
    <row r="21" spans="1:6" ht="21.75" customHeight="1">
      <c r="A21" s="20"/>
      <c r="B21" s="19" t="s">
        <v>86</v>
      </c>
      <c r="C21" s="20">
        <v>652.18</v>
      </c>
      <c r="D21" s="20">
        <v>1301.7</v>
      </c>
      <c r="E21" s="20">
        <v>1556.77</v>
      </c>
      <c r="F21" s="20">
        <f>ROUND((E21/D21),2)</f>
        <v>1.2</v>
      </c>
    </row>
    <row r="22" spans="1:6" ht="15" customHeight="1">
      <c r="A22" s="20"/>
      <c r="B22" s="20" t="s">
        <v>87</v>
      </c>
      <c r="C22" s="20">
        <v>456.39</v>
      </c>
      <c r="D22" s="20">
        <v>1686.45</v>
      </c>
      <c r="E22" s="20">
        <v>1549.52</v>
      </c>
      <c r="F22" s="20">
        <f>ROUND((E22/D22),2)</f>
        <v>0.92</v>
      </c>
    </row>
    <row r="23" spans="1:6" ht="28.5" customHeight="1">
      <c r="A23" s="20" t="s">
        <v>88</v>
      </c>
      <c r="B23" s="25" t="s">
        <v>89</v>
      </c>
      <c r="C23" s="20">
        <v>311.6</v>
      </c>
      <c r="D23" s="20">
        <v>300</v>
      </c>
      <c r="E23" s="20">
        <v>300</v>
      </c>
      <c r="F23" s="20">
        <f>ROUND((E23/D23),2)</f>
        <v>1</v>
      </c>
    </row>
    <row r="24" spans="1:6" ht="15" customHeight="1">
      <c r="A24" s="20" t="s">
        <v>90</v>
      </c>
      <c r="B24" s="20" t="s">
        <v>91</v>
      </c>
      <c r="C24" s="20"/>
      <c r="D24" s="20"/>
      <c r="E24" s="20"/>
      <c r="F24" s="20"/>
    </row>
    <row r="25" spans="1:6" ht="15" customHeight="1">
      <c r="A25" s="20" t="s">
        <v>92</v>
      </c>
      <c r="B25" s="20" t="s">
        <v>93</v>
      </c>
      <c r="C25" s="20">
        <v>32.3</v>
      </c>
      <c r="D25" s="20">
        <v>32.3</v>
      </c>
      <c r="E25" s="20">
        <v>32.3</v>
      </c>
      <c r="F25" s="20">
        <f>ROUND((E25/D25),2)</f>
        <v>1</v>
      </c>
    </row>
    <row r="26" spans="1:6" ht="15" customHeight="1">
      <c r="A26" s="20" t="s">
        <v>94</v>
      </c>
      <c r="B26" s="20" t="s">
        <v>95</v>
      </c>
      <c r="C26" s="20">
        <v>0</v>
      </c>
      <c r="D26" s="20">
        <v>0</v>
      </c>
      <c r="E26" s="20">
        <v>0</v>
      </c>
      <c r="F26" s="20"/>
    </row>
    <row r="27" spans="1:6" ht="15" customHeight="1">
      <c r="A27" s="20" t="s">
        <v>96</v>
      </c>
      <c r="B27" s="20" t="s">
        <v>97</v>
      </c>
      <c r="C27" s="20">
        <v>68.77</v>
      </c>
      <c r="D27" s="20">
        <v>98</v>
      </c>
      <c r="E27" s="20">
        <v>65</v>
      </c>
      <c r="F27" s="20">
        <f>ROUND((E27/D27),2)</f>
        <v>0.66</v>
      </c>
    </row>
  </sheetData>
  <sheetProtection/>
  <mergeCells count="1">
    <mergeCell ref="A1:D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Sandomierzu</cp:lastModifiedBy>
  <cp:lastPrinted>2008-11-17T06:12:28Z</cp:lastPrinted>
  <dcterms:created xsi:type="dcterms:W3CDTF">2008-11-04T12:33:48Z</dcterms:created>
  <dcterms:modified xsi:type="dcterms:W3CDTF">2008-11-17T06:12:32Z</dcterms:modified>
  <cp:category/>
  <cp:version/>
  <cp:contentType/>
  <cp:contentStatus/>
</cp:coreProperties>
</file>